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1880" windowHeight="53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HTML_CodePage" hidden="1">1252</definedName>
    <definedName name="HTML_Control" hidden="1">{"'Foglio1'!$C$6:$E$6"}</definedName>
    <definedName name="HTML_Description" hidden="1">""</definedName>
    <definedName name="HTML_Email" hidden="1">""</definedName>
    <definedName name="HTML_Header" hidden="1">"Foglio1"</definedName>
    <definedName name="HTML_LastUpdate" hidden="1">"17/04/2006"</definedName>
    <definedName name="HTML_LineAfter" hidden="1">FALSE</definedName>
    <definedName name="HTML_LineBefore" hidden="1">FALSE</definedName>
    <definedName name="HTML_Name" hidden="1">"Dalessandro Giacomo"</definedName>
    <definedName name="HTML_OBDlg2" hidden="1">TRUE</definedName>
    <definedName name="HTML_OBDlg4" hidden="1">TRUE</definedName>
    <definedName name="HTML_OS" hidden="1">0</definedName>
    <definedName name="HTML_PathFile" hidden="1">"E:\ELEZIONI POLITICHE\CAMERA 2006.htm"</definedName>
    <definedName name="HTML_Title" hidden="1">"FINALE CAMERA 2006"</definedName>
    <definedName name="NOTE" localSheetId="0">'Foglio1'!#REF!</definedName>
    <definedName name="TABLE" localSheetId="0">'Foglio1'!#REF!</definedName>
    <definedName name="TABLE_10" localSheetId="0">'Foglio1'!#REF!</definedName>
    <definedName name="TABLE_11" localSheetId="0">'Foglio1'!#REF!</definedName>
    <definedName name="TABLE_12" localSheetId="0">'Foglio1'!#REF!</definedName>
    <definedName name="TABLE_13" localSheetId="0">'Foglio1'!#REF!</definedName>
    <definedName name="TABLE_14" localSheetId="0">'Foglio1'!#REF!</definedName>
    <definedName name="TABLE_15" localSheetId="0">'Foglio1'!#REF!</definedName>
    <definedName name="TABLE_16" localSheetId="0">'Foglio1'!#REF!</definedName>
    <definedName name="TABLE_17" localSheetId="0">'Foglio1'!#REF!</definedName>
    <definedName name="TABLE_18" localSheetId="0">'Foglio1'!#REF!</definedName>
    <definedName name="TABLE_19" localSheetId="0">'Foglio1'!#REF!</definedName>
    <definedName name="TABLE_2" localSheetId="0">'Foglio1'!#REF!</definedName>
    <definedName name="TABLE_20" localSheetId="0">'Foglio1'!#REF!</definedName>
    <definedName name="TABLE_21" localSheetId="0">'Foglio1'!#REF!</definedName>
    <definedName name="TABLE_22" localSheetId="0">'Foglio1'!#REF!</definedName>
    <definedName name="TABLE_23" localSheetId="0">'Foglio1'!#REF!</definedName>
    <definedName name="TABLE_24" localSheetId="0">'Foglio1'!#REF!</definedName>
    <definedName name="TABLE_25" localSheetId="0">'Foglio1'!#REF!</definedName>
    <definedName name="TABLE_26" localSheetId="0">'Foglio1'!#REF!</definedName>
    <definedName name="TABLE_27" localSheetId="0">'Foglio1'!#REF!</definedName>
    <definedName name="TABLE_28" localSheetId="0">'Foglio1'!#REF!</definedName>
    <definedName name="TABLE_29" localSheetId="0">'Foglio1'!#REF!</definedName>
    <definedName name="TABLE_3" localSheetId="0">'Foglio1'!#REF!</definedName>
    <definedName name="TABLE_30" localSheetId="0">'Foglio1'!#REF!</definedName>
    <definedName name="TABLE_31" localSheetId="0">'Foglio1'!#REF!</definedName>
    <definedName name="TABLE_32" localSheetId="0">'Foglio1'!#REF!</definedName>
    <definedName name="TABLE_33" localSheetId="0">'Foglio1'!#REF!</definedName>
    <definedName name="TABLE_34" localSheetId="0">'Foglio1'!#REF!</definedName>
    <definedName name="TABLE_35" localSheetId="0">'Foglio1'!#REF!</definedName>
    <definedName name="TABLE_36" localSheetId="0">'Foglio1'!#REF!</definedName>
    <definedName name="TABLE_37" localSheetId="0">'Foglio1'!#REF!</definedName>
    <definedName name="TABLE_38" localSheetId="0">'Foglio1'!#REF!</definedName>
    <definedName name="TABLE_39" localSheetId="0">'Foglio1'!#REF!</definedName>
    <definedName name="TABLE_4" localSheetId="0">'Foglio1'!#REF!</definedName>
    <definedName name="TABLE_40" localSheetId="0">'Foglio1'!#REF!</definedName>
    <definedName name="TABLE_41" localSheetId="0">'Foglio1'!#REF!</definedName>
    <definedName name="TABLE_42" localSheetId="0">'Foglio1'!#REF!</definedName>
    <definedName name="TABLE_43" localSheetId="0">'Foglio1'!#REF!</definedName>
    <definedName name="TABLE_44" localSheetId="0">'Foglio1'!#REF!</definedName>
    <definedName name="TABLE_45" localSheetId="0">'Foglio1'!#REF!</definedName>
    <definedName name="TABLE_46" localSheetId="0">'Foglio1'!$A$5:$F$62</definedName>
    <definedName name="TABLE_47" localSheetId="0">'Foglio1'!$A$4:$F$62</definedName>
    <definedName name="TABLE_48" localSheetId="0">'Foglio1'!$B$38:$B$38</definedName>
    <definedName name="TABLE_49" localSheetId="0">'Foglio1'!$B$38:$B$38</definedName>
    <definedName name="TABLE_5" localSheetId="0">'Foglio1'!#REF!</definedName>
    <definedName name="TABLE_6" localSheetId="0">'Foglio1'!#REF!</definedName>
    <definedName name="TABLE_7" localSheetId="0">'Foglio1'!#REF!</definedName>
    <definedName name="TABLE_8" localSheetId="0">'Foglio1'!#REF!</definedName>
    <definedName name="TABLE_9" localSheetId="0">'Foglio1'!#REF!</definedName>
  </definedNames>
  <calcPr fullCalcOnLoad="1"/>
</workbook>
</file>

<file path=xl/sharedStrings.xml><?xml version="1.0" encoding="utf-8"?>
<sst xmlns="http://schemas.openxmlformats.org/spreadsheetml/2006/main" count="74" uniqueCount="58">
  <si>
    <t> </t>
  </si>
  <si>
    <t>FORZA ITALIA</t>
  </si>
  <si>
    <t>ALLEANZA NAZIONALE</t>
  </si>
  <si>
    <t>UDC</t>
  </si>
  <si>
    <t>LEGA NORD</t>
  </si>
  <si>
    <t>ALTER.SOC.MUSSOLINI</t>
  </si>
  <si>
    <t>FIAMMA TRICOLORE</t>
  </si>
  <si>
    <t>DEM.CRIST.-NUOVO PSI</t>
  </si>
  <si>
    <t>P.LIBERALE ITALIANO</t>
  </si>
  <si>
    <t>AMBIENTA-LISTA</t>
  </si>
  <si>
    <t>PENSIONATI UNITI</t>
  </si>
  <si>
    <t>NO EURO</t>
  </si>
  <si>
    <t>S.O.S. ITALIA</t>
  </si>
  <si>
    <t>TOTALE</t>
  </si>
  <si>
    <t>L'ULIVO</t>
  </si>
  <si>
    <t>RIF.COM.</t>
  </si>
  <si>
    <t>U.D.EUR POPOLARI</t>
  </si>
  <si>
    <t>COMUNISTI ITALIANI</t>
  </si>
  <si>
    <t>FED.DEI VERDI</t>
  </si>
  <si>
    <t>SVP</t>
  </si>
  <si>
    <t>DI PIETRO IT. VALORI</t>
  </si>
  <si>
    <t>LA ROSA NEL PUGNO</t>
  </si>
  <si>
    <t>I SOCIALISTI</t>
  </si>
  <si>
    <t>PART.PENS.</t>
  </si>
  <si>
    <t>LIGA FRONTE VENETO</t>
  </si>
  <si>
    <t>LISTA CONSUMATORI</t>
  </si>
  <si>
    <t>ALL.LOMB.AUT.</t>
  </si>
  <si>
    <t>DESTRA NAZIONALE</t>
  </si>
  <si>
    <t>SARDIGNA NATZIONE</t>
  </si>
  <si>
    <t>DIMENS.NE CHRISTIANA</t>
  </si>
  <si>
    <t>PER IL SUD</t>
  </si>
  <si>
    <t>DIE FREIHEITLICHEN</t>
  </si>
  <si>
    <t>MOVIMENTO TRIVENETO</t>
  </si>
  <si>
    <t>MOV.DEM.SIC-NOI SIC.</t>
  </si>
  <si>
    <t>PROGETTO NORDEST</t>
  </si>
  <si>
    <t>SOLIDARIETA'</t>
  </si>
  <si>
    <t>IRS</t>
  </si>
  <si>
    <t>TERZO POLO</t>
  </si>
  <si>
    <t>LEGA SUD</t>
  </si>
  <si>
    <t>BERLUSCONI</t>
  </si>
  <si>
    <t>PRODI</t>
  </si>
  <si>
    <t>ALTRI</t>
  </si>
  <si>
    <t>TOTALE GENERALE</t>
  </si>
  <si>
    <t>ITALIA</t>
  </si>
  <si>
    <t>VOTI</t>
  </si>
  <si>
    <t>%</t>
  </si>
  <si>
    <t>SEGGI</t>
  </si>
  <si>
    <t>ESTERO</t>
  </si>
  <si>
    <t>TOTALE GENERALE ITALIANI + ITALIANI ALL'ESTERO</t>
  </si>
  <si>
    <t>L'UNIONE</t>
  </si>
  <si>
    <t>ALT.IND.ITAL.ESTERO</t>
  </si>
  <si>
    <t>ALTRASICILIAPERILSUD</t>
  </si>
  <si>
    <t>AMARE L'ITALIA</t>
  </si>
  <si>
    <t>ASS.ITAL.SUD AMERICA</t>
  </si>
  <si>
    <t>P.ITALIANI NEL MONDO</t>
  </si>
  <si>
    <t>U.S.E.I.</t>
  </si>
  <si>
    <t>PER ITALIA NEL MONDO</t>
  </si>
  <si>
    <t>AUT.LIB. DEMOCRATIE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</si>
</sst>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3" fontId="0" fillId="2" borderId="2" xfId="0" applyNumberFormat="1" applyFill="1" applyBorder="1" applyAlignment="1">
      <alignment horizontal="right"/>
    </xf>
    <xf numFmtId="10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3" fontId="0" fillId="2" borderId="4" xfId="0" applyNumberFormat="1" applyFill="1" applyBorder="1" applyAlignment="1">
      <alignment horizontal="right"/>
    </xf>
    <xf numFmtId="10" fontId="0" fillId="2" borderId="4" xfId="0" applyNumberForma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horizontal="right"/>
    </xf>
    <xf numFmtId="0" fontId="0" fillId="2" borderId="8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right"/>
    </xf>
    <xf numFmtId="0" fontId="0" fillId="2" borderId="8" xfId="0" applyFill="1" applyBorder="1" applyAlignment="1">
      <alignment wrapText="1"/>
    </xf>
    <xf numFmtId="3" fontId="0" fillId="2" borderId="10" xfId="0" applyNumberForma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3" fontId="0" fillId="2" borderId="13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2" borderId="16" xfId="0" applyFill="1" applyBorder="1" applyAlignment="1">
      <alignment/>
    </xf>
    <xf numFmtId="0" fontId="7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1" xfId="0" applyFill="1" applyBorder="1" applyAlignment="1">
      <alignment/>
    </xf>
    <xf numFmtId="4" fontId="5" fillId="2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10" fontId="0" fillId="0" borderId="2" xfId="0" applyNumberFormat="1" applyBorder="1" applyAlignment="1">
      <alignment/>
    </xf>
    <xf numFmtId="0" fontId="0" fillId="2" borderId="18" xfId="0" applyFill="1" applyBorder="1" applyAlignment="1">
      <alignment wrapText="1"/>
    </xf>
    <xf numFmtId="3" fontId="0" fillId="2" borderId="19" xfId="0" applyNumberFormat="1" applyFill="1" applyBorder="1" applyAlignment="1">
      <alignment horizontal="right"/>
    </xf>
    <xf numFmtId="10" fontId="0" fillId="2" borderId="19" xfId="0" applyNumberForma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20" xfId="0" applyBorder="1" applyAlignment="1">
      <alignment/>
    </xf>
    <xf numFmtId="3" fontId="0" fillId="2" borderId="18" xfId="0" applyNumberFormat="1" applyFill="1" applyBorder="1" applyAlignment="1">
      <alignment wrapText="1"/>
    </xf>
    <xf numFmtId="10" fontId="0" fillId="0" borderId="19" xfId="0" applyNumberFormat="1" applyBorder="1" applyAlignment="1">
      <alignment/>
    </xf>
    <xf numFmtId="2" fontId="0" fillId="2" borderId="3" xfId="0" applyNumberFormat="1" applyFill="1" applyBorder="1" applyAlignment="1">
      <alignment wrapText="1"/>
    </xf>
    <xf numFmtId="3" fontId="0" fillId="2" borderId="21" xfId="0" applyNumberFormat="1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0" fontId="0" fillId="2" borderId="0" xfId="0" applyFill="1" applyAlignment="1">
      <alignment horizontal="left" wrapText="1"/>
    </xf>
    <xf numFmtId="3" fontId="0" fillId="0" borderId="22" xfId="0" applyNumberFormat="1" applyBorder="1" applyAlignment="1">
      <alignment/>
    </xf>
    <xf numFmtId="3" fontId="1" fillId="2" borderId="2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3" fontId="0" fillId="2" borderId="13" xfId="0" applyNumberFormat="1" applyFill="1" applyBorder="1" applyAlignment="1">
      <alignment wrapText="1"/>
    </xf>
    <xf numFmtId="0" fontId="5" fillId="3" borderId="7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5" fillId="2" borderId="2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3" fontId="5" fillId="2" borderId="5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21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7</xdr:row>
      <xdr:rowOff>295275</xdr:rowOff>
    </xdr:from>
    <xdr:to>
      <xdr:col>0</xdr:col>
      <xdr:colOff>600075</xdr:colOff>
      <xdr:row>8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955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9</xdr:row>
      <xdr:rowOff>9525</xdr:rowOff>
    </xdr:from>
    <xdr:to>
      <xdr:col>0</xdr:col>
      <xdr:colOff>571500</xdr:colOff>
      <xdr:row>9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384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10</xdr:row>
      <xdr:rowOff>9525</xdr:rowOff>
    </xdr:from>
    <xdr:to>
      <xdr:col>0</xdr:col>
      <xdr:colOff>581025</xdr:colOff>
      <xdr:row>10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152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11</xdr:row>
      <xdr:rowOff>0</xdr:rowOff>
    </xdr:from>
    <xdr:to>
      <xdr:col>0</xdr:col>
      <xdr:colOff>581025</xdr:colOff>
      <xdr:row>12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4575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12</xdr:row>
      <xdr:rowOff>0</xdr:rowOff>
    </xdr:from>
    <xdr:to>
      <xdr:col>0</xdr:col>
      <xdr:colOff>561975</xdr:colOff>
      <xdr:row>12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3771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13</xdr:row>
      <xdr:rowOff>38100</xdr:rowOff>
    </xdr:from>
    <xdr:to>
      <xdr:col>0</xdr:col>
      <xdr:colOff>561975</xdr:colOff>
      <xdr:row>13</xdr:row>
      <xdr:rowOff>285750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412432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14</xdr:row>
      <xdr:rowOff>0</xdr:rowOff>
    </xdr:from>
    <xdr:to>
      <xdr:col>0</xdr:col>
      <xdr:colOff>561975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44005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14</xdr:row>
      <xdr:rowOff>9525</xdr:rowOff>
    </xdr:from>
    <xdr:to>
      <xdr:col>0</xdr:col>
      <xdr:colOff>552450</xdr:colOff>
      <xdr:row>15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4100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15</xdr:row>
      <xdr:rowOff>19050</xdr:rowOff>
    </xdr:from>
    <xdr:to>
      <xdr:col>0</xdr:col>
      <xdr:colOff>533400</xdr:colOff>
      <xdr:row>15</xdr:row>
      <xdr:rowOff>304800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4733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16</xdr:row>
      <xdr:rowOff>28575</xdr:rowOff>
    </xdr:from>
    <xdr:to>
      <xdr:col>0</xdr:col>
      <xdr:colOff>542925</xdr:colOff>
      <xdr:row>16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" y="5057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304800</xdr:rowOff>
    </xdr:from>
    <xdr:to>
      <xdr:col>0</xdr:col>
      <xdr:colOff>514350</xdr:colOff>
      <xdr:row>17</xdr:row>
      <xdr:rowOff>276225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" y="53340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18</xdr:row>
      <xdr:rowOff>0</xdr:rowOff>
    </xdr:from>
    <xdr:to>
      <xdr:col>0</xdr:col>
      <xdr:colOff>542925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8600" y="56578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19</xdr:row>
      <xdr:rowOff>9525</xdr:rowOff>
    </xdr:from>
    <xdr:to>
      <xdr:col>0</xdr:col>
      <xdr:colOff>514350</xdr:colOff>
      <xdr:row>19</xdr:row>
      <xdr:rowOff>304800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59817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23</xdr:row>
      <xdr:rowOff>19050</xdr:rowOff>
    </xdr:from>
    <xdr:to>
      <xdr:col>0</xdr:col>
      <xdr:colOff>552450</xdr:colOff>
      <xdr:row>23</xdr:row>
      <xdr:rowOff>304800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" y="7248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24</xdr:row>
      <xdr:rowOff>9525</xdr:rowOff>
    </xdr:from>
    <xdr:to>
      <xdr:col>0</xdr:col>
      <xdr:colOff>542925</xdr:colOff>
      <xdr:row>25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8600" y="75533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25</xdr:row>
      <xdr:rowOff>19050</xdr:rowOff>
    </xdr:from>
    <xdr:to>
      <xdr:col>0</xdr:col>
      <xdr:colOff>552450</xdr:colOff>
      <xdr:row>25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7175" y="7877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29</xdr:row>
      <xdr:rowOff>0</xdr:rowOff>
    </xdr:from>
    <xdr:to>
      <xdr:col>0</xdr:col>
      <xdr:colOff>561975</xdr:colOff>
      <xdr:row>29</xdr:row>
      <xdr:rowOff>304800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7175" y="91154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30</xdr:row>
      <xdr:rowOff>9525</xdr:rowOff>
    </xdr:from>
    <xdr:to>
      <xdr:col>0</xdr:col>
      <xdr:colOff>561975</xdr:colOff>
      <xdr:row>30</xdr:row>
      <xdr:rowOff>304800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6700" y="9439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31</xdr:row>
      <xdr:rowOff>9525</xdr:rowOff>
    </xdr:from>
    <xdr:to>
      <xdr:col>0</xdr:col>
      <xdr:colOff>571500</xdr:colOff>
      <xdr:row>31</xdr:row>
      <xdr:rowOff>295275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0" y="97536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32</xdr:row>
      <xdr:rowOff>19050</xdr:rowOff>
    </xdr:from>
    <xdr:to>
      <xdr:col>0</xdr:col>
      <xdr:colOff>561975</xdr:colOff>
      <xdr:row>32</xdr:row>
      <xdr:rowOff>304800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6225" y="100774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33</xdr:row>
      <xdr:rowOff>9525</xdr:rowOff>
    </xdr:from>
    <xdr:to>
      <xdr:col>0</xdr:col>
      <xdr:colOff>619125</xdr:colOff>
      <xdr:row>33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103822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34</xdr:row>
      <xdr:rowOff>28575</xdr:rowOff>
    </xdr:from>
    <xdr:to>
      <xdr:col>0</xdr:col>
      <xdr:colOff>628650</xdr:colOff>
      <xdr:row>34</xdr:row>
      <xdr:rowOff>304800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107156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34</xdr:row>
      <xdr:rowOff>304800</xdr:rowOff>
    </xdr:from>
    <xdr:to>
      <xdr:col>0</xdr:col>
      <xdr:colOff>628650</xdr:colOff>
      <xdr:row>35</xdr:row>
      <xdr:rowOff>295275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3850" y="109918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304800</xdr:rowOff>
    </xdr:from>
    <xdr:to>
      <xdr:col>0</xdr:col>
      <xdr:colOff>552450</xdr:colOff>
      <xdr:row>28</xdr:row>
      <xdr:rowOff>276225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6700" y="8791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304800</xdr:rowOff>
    </xdr:from>
    <xdr:to>
      <xdr:col>0</xdr:col>
      <xdr:colOff>552450</xdr:colOff>
      <xdr:row>28</xdr:row>
      <xdr:rowOff>276225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6700" y="8791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26</xdr:row>
      <xdr:rowOff>19050</xdr:rowOff>
    </xdr:from>
    <xdr:to>
      <xdr:col>0</xdr:col>
      <xdr:colOff>581025</xdr:colOff>
      <xdr:row>27</xdr:row>
      <xdr:rowOff>9525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6225" y="8191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27</xdr:row>
      <xdr:rowOff>9525</xdr:rowOff>
    </xdr:from>
    <xdr:to>
      <xdr:col>0</xdr:col>
      <xdr:colOff>561975</xdr:colOff>
      <xdr:row>27</xdr:row>
      <xdr:rowOff>314325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7175" y="8496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20</xdr:row>
      <xdr:rowOff>9525</xdr:rowOff>
    </xdr:from>
    <xdr:to>
      <xdr:col>0</xdr:col>
      <xdr:colOff>504825</xdr:colOff>
      <xdr:row>20</xdr:row>
      <xdr:rowOff>295275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19075" y="6296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36</xdr:row>
      <xdr:rowOff>0</xdr:rowOff>
    </xdr:from>
    <xdr:to>
      <xdr:col>0</xdr:col>
      <xdr:colOff>609600</xdr:colOff>
      <xdr:row>36</xdr:row>
      <xdr:rowOff>304800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4800" y="11315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37</xdr:row>
      <xdr:rowOff>0</xdr:rowOff>
    </xdr:from>
    <xdr:to>
      <xdr:col>0</xdr:col>
      <xdr:colOff>600075</xdr:colOff>
      <xdr:row>37</xdr:row>
      <xdr:rowOff>295275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4800" y="11630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37</xdr:row>
      <xdr:rowOff>19050</xdr:rowOff>
    </xdr:from>
    <xdr:to>
      <xdr:col>0</xdr:col>
      <xdr:colOff>561975</xdr:colOff>
      <xdr:row>37</xdr:row>
      <xdr:rowOff>285750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5275" y="116490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38</xdr:row>
      <xdr:rowOff>19050</xdr:rowOff>
    </xdr:from>
    <xdr:to>
      <xdr:col>0</xdr:col>
      <xdr:colOff>561975</xdr:colOff>
      <xdr:row>38</xdr:row>
      <xdr:rowOff>314325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66700" y="11963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39</xdr:row>
      <xdr:rowOff>0</xdr:rowOff>
    </xdr:from>
    <xdr:to>
      <xdr:col>0</xdr:col>
      <xdr:colOff>571500</xdr:colOff>
      <xdr:row>40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57175" y="122586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41</xdr:row>
      <xdr:rowOff>0</xdr:rowOff>
    </xdr:from>
    <xdr:to>
      <xdr:col>0</xdr:col>
      <xdr:colOff>561975</xdr:colOff>
      <xdr:row>41</xdr:row>
      <xdr:rowOff>304800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57175" y="128873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42</xdr:row>
      <xdr:rowOff>19050</xdr:rowOff>
    </xdr:from>
    <xdr:to>
      <xdr:col>0</xdr:col>
      <xdr:colOff>542925</xdr:colOff>
      <xdr:row>43</xdr:row>
      <xdr:rowOff>9525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38125" y="13220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43</xdr:row>
      <xdr:rowOff>0</xdr:rowOff>
    </xdr:from>
    <xdr:to>
      <xdr:col>0</xdr:col>
      <xdr:colOff>533400</xdr:colOff>
      <xdr:row>43</xdr:row>
      <xdr:rowOff>304800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35159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40</xdr:row>
      <xdr:rowOff>19050</xdr:rowOff>
    </xdr:from>
    <xdr:to>
      <xdr:col>0</xdr:col>
      <xdr:colOff>561975</xdr:colOff>
      <xdr:row>40</xdr:row>
      <xdr:rowOff>304800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76225" y="125920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CAMERA%20REG%20SPEG%20ESTERO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5">
          <cell r="F75">
            <v>202407</v>
          </cell>
          <cell r="G75">
            <v>0.2075</v>
          </cell>
          <cell r="H75">
            <v>3</v>
          </cell>
        </row>
        <row r="76">
          <cell r="F76">
            <v>65794</v>
          </cell>
          <cell r="G76">
            <v>0.06745</v>
          </cell>
          <cell r="H76">
            <v>0</v>
          </cell>
        </row>
        <row r="77">
          <cell r="F77">
            <v>20227</v>
          </cell>
          <cell r="G77">
            <v>0.02073</v>
          </cell>
          <cell r="H77">
            <v>0</v>
          </cell>
        </row>
        <row r="78">
          <cell r="F78">
            <v>73289</v>
          </cell>
          <cell r="G78">
            <v>0.07513</v>
          </cell>
          <cell r="H78">
            <v>1</v>
          </cell>
        </row>
        <row r="79">
          <cell r="F79">
            <v>7102</v>
          </cell>
          <cell r="G79">
            <v>0.00728</v>
          </cell>
          <cell r="H79">
            <v>0</v>
          </cell>
        </row>
        <row r="80">
          <cell r="F80">
            <v>1133</v>
          </cell>
          <cell r="G80">
            <v>0.00116</v>
          </cell>
          <cell r="H80">
            <v>0</v>
          </cell>
        </row>
        <row r="81">
          <cell r="F81">
            <v>9692</v>
          </cell>
          <cell r="G81">
            <v>0.00993</v>
          </cell>
          <cell r="H81">
            <v>0</v>
          </cell>
        </row>
        <row r="82">
          <cell r="F82">
            <v>422330</v>
          </cell>
          <cell r="G82">
            <v>0.43297</v>
          </cell>
          <cell r="H82">
            <v>6</v>
          </cell>
        </row>
        <row r="83">
          <cell r="F83">
            <v>27432</v>
          </cell>
          <cell r="G83">
            <v>0.02812</v>
          </cell>
          <cell r="H83">
            <v>1</v>
          </cell>
        </row>
        <row r="84">
          <cell r="F84">
            <v>3474</v>
          </cell>
          <cell r="G84">
            <v>0.00356</v>
          </cell>
          <cell r="H84">
            <v>0</v>
          </cell>
        </row>
        <row r="85">
          <cell r="F85">
            <v>10848</v>
          </cell>
          <cell r="G85">
            <v>0.01112</v>
          </cell>
          <cell r="H85">
            <v>0</v>
          </cell>
        </row>
        <row r="86">
          <cell r="F86">
            <v>3349</v>
          </cell>
          <cell r="G86">
            <v>0.00343</v>
          </cell>
          <cell r="H86">
            <v>0</v>
          </cell>
        </row>
        <row r="87">
          <cell r="F87">
            <v>102780</v>
          </cell>
          <cell r="G87">
            <v>0.10537</v>
          </cell>
          <cell r="H87">
            <v>1</v>
          </cell>
        </row>
        <row r="88">
          <cell r="F88">
            <v>11274</v>
          </cell>
          <cell r="G88">
            <v>0.01155</v>
          </cell>
          <cell r="H88">
            <v>0</v>
          </cell>
        </row>
        <row r="89">
          <cell r="F89">
            <v>14283</v>
          </cell>
          <cell r="G89">
            <v>0.01464</v>
          </cell>
          <cell r="H89">
            <v>0</v>
          </cell>
        </row>
        <row r="132">
          <cell r="E132">
            <v>34167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I1" sqref="I1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3" width="12.7109375" style="0" customWidth="1"/>
    <col min="5" max="5" width="11.421875" style="0" bestFit="1" customWidth="1"/>
    <col min="6" max="6" width="12.7109375" style="0" customWidth="1"/>
    <col min="9" max="11" width="12.7109375" style="0" customWidth="1"/>
  </cols>
  <sheetData>
    <row r="1" spans="1:8" ht="24.75" customHeight="1" thickBot="1">
      <c r="A1" s="39"/>
      <c r="B1" s="40"/>
      <c r="C1" s="41"/>
      <c r="D1" s="42" t="s">
        <v>48</v>
      </c>
      <c r="E1" s="43"/>
      <c r="F1" s="44"/>
      <c r="G1" s="44"/>
      <c r="H1" s="45"/>
    </row>
    <row r="2" spans="1:8" ht="24.75" customHeight="1" thickBot="1">
      <c r="A2" s="96"/>
      <c r="B2" s="97"/>
      <c r="C2" s="90" t="s">
        <v>44</v>
      </c>
      <c r="D2" s="91"/>
      <c r="E2" s="46" t="s">
        <v>45</v>
      </c>
      <c r="F2" s="69" t="s">
        <v>46</v>
      </c>
      <c r="G2" s="47"/>
      <c r="H2" s="48"/>
    </row>
    <row r="3" spans="1:8" ht="24.75" customHeight="1">
      <c r="A3" s="98" t="s">
        <v>40</v>
      </c>
      <c r="B3" s="99"/>
      <c r="C3" s="92">
        <f>I23</f>
        <v>19641313</v>
      </c>
      <c r="D3" s="93"/>
      <c r="E3" s="49">
        <f>100*C3/(C3+C4+C5)</f>
        <v>50.155305070444086</v>
      </c>
      <c r="F3" s="50">
        <f>K23</f>
        <v>349</v>
      </c>
      <c r="G3" s="33"/>
      <c r="H3" s="34"/>
    </row>
    <row r="4" spans="1:8" s="1" customFormat="1" ht="24.75" customHeight="1">
      <c r="A4" s="100" t="str">
        <f>A8</f>
        <v>BERLUSCONI</v>
      </c>
      <c r="B4" s="101"/>
      <c r="C4" s="94">
        <f>I8</f>
        <v>19346412</v>
      </c>
      <c r="D4" s="95"/>
      <c r="E4" s="72">
        <f>100*C4/(C3+C4+C5)</f>
        <v>49.402257164706874</v>
      </c>
      <c r="F4" s="70">
        <f>K8</f>
        <v>281</v>
      </c>
      <c r="G4" s="35"/>
      <c r="H4" s="36"/>
    </row>
    <row r="5" spans="1:9" s="1" customFormat="1" ht="24.75" customHeight="1" thickBot="1">
      <c r="A5" s="102" t="s">
        <v>41</v>
      </c>
      <c r="B5" s="103"/>
      <c r="C5" s="88">
        <f>I59</f>
        <v>173263</v>
      </c>
      <c r="D5" s="89"/>
      <c r="E5" s="32">
        <f>100*C5/(C3+C4+C5)</f>
        <v>0.442437764849038</v>
      </c>
      <c r="F5" s="31">
        <f>N88</f>
        <v>0</v>
      </c>
      <c r="G5" s="37"/>
      <c r="H5" s="38"/>
      <c r="I5" s="71"/>
    </row>
    <row r="6" spans="1:11" s="1" customFormat="1" ht="24.75" customHeight="1" thickBot="1">
      <c r="A6" s="73"/>
      <c r="B6" s="74"/>
      <c r="C6" s="106" t="s">
        <v>43</v>
      </c>
      <c r="D6" s="110"/>
      <c r="E6" s="111"/>
      <c r="F6" s="83" t="s">
        <v>47</v>
      </c>
      <c r="G6" s="84"/>
      <c r="H6" s="85"/>
      <c r="I6" s="76"/>
      <c r="J6" s="75" t="s">
        <v>42</v>
      </c>
      <c r="K6" s="77"/>
    </row>
    <row r="7" spans="1:11" s="1" customFormat="1" ht="24.75" customHeight="1" thickBot="1">
      <c r="A7" s="78"/>
      <c r="B7" s="79"/>
      <c r="C7" s="24" t="s">
        <v>44</v>
      </c>
      <c r="D7" s="24" t="s">
        <v>45</v>
      </c>
      <c r="E7" s="25" t="s">
        <v>46</v>
      </c>
      <c r="F7" s="80" t="s">
        <v>44</v>
      </c>
      <c r="G7" s="81" t="s">
        <v>45</v>
      </c>
      <c r="H7" s="82" t="s">
        <v>46</v>
      </c>
      <c r="I7" s="76" t="s">
        <v>44</v>
      </c>
      <c r="J7" s="30" t="s">
        <v>45</v>
      </c>
      <c r="K7" s="82" t="s">
        <v>46</v>
      </c>
    </row>
    <row r="8" spans="1:12" s="1" customFormat="1" ht="24.75" customHeight="1">
      <c r="A8" s="108" t="s">
        <v>39</v>
      </c>
      <c r="B8" s="109"/>
      <c r="C8" s="11">
        <f aca="true" t="shared" si="0" ref="C8:H8">C22</f>
        <v>18976460</v>
      </c>
      <c r="D8" s="11">
        <f t="shared" si="0"/>
        <v>0.49739</v>
      </c>
      <c r="E8" s="23">
        <f t="shared" si="0"/>
        <v>277</v>
      </c>
      <c r="F8" s="11">
        <f t="shared" si="0"/>
        <v>369952</v>
      </c>
      <c r="G8" s="11">
        <f t="shared" si="0"/>
        <v>20.921750000000003</v>
      </c>
      <c r="H8" s="23">
        <f t="shared" si="0"/>
        <v>4</v>
      </c>
      <c r="I8" s="66">
        <f>C8+F8</f>
        <v>19346412</v>
      </c>
      <c r="J8" s="29"/>
      <c r="K8" s="65">
        <f>E8+H8</f>
        <v>281</v>
      </c>
      <c r="L8" s="1" t="str">
        <f>A8</f>
        <v>BERLUSCONI</v>
      </c>
    </row>
    <row r="9" spans="1:12" s="1" customFormat="1" ht="24.75" customHeight="1">
      <c r="A9" s="16"/>
      <c r="B9" s="3" t="s">
        <v>1</v>
      </c>
      <c r="C9" s="4">
        <v>9045384</v>
      </c>
      <c r="D9" s="5">
        <v>0.23709</v>
      </c>
      <c r="E9" s="17">
        <v>137</v>
      </c>
      <c r="F9" s="51">
        <f>'[1]Foglio1'!$F$75</f>
        <v>202407</v>
      </c>
      <c r="G9" s="52">
        <f>'[1]Foglio1'!$G$75*100</f>
        <v>20.75</v>
      </c>
      <c r="H9" s="27">
        <f>'[1]Foglio1'!$H$75</f>
        <v>3</v>
      </c>
      <c r="I9" s="66">
        <f aca="true" t="shared" si="1" ref="I9:I21">C9+F9</f>
        <v>9247791</v>
      </c>
      <c r="J9" s="29"/>
      <c r="K9" s="65">
        <f aca="true" t="shared" si="2" ref="K9:K21">E9+H9</f>
        <v>140</v>
      </c>
      <c r="L9" s="1" t="str">
        <f>B9</f>
        <v>FORZA ITALIA</v>
      </c>
    </row>
    <row r="10" spans="1:12" s="1" customFormat="1" ht="24.75" customHeight="1">
      <c r="A10" s="18"/>
      <c r="B10" s="3" t="s">
        <v>2</v>
      </c>
      <c r="C10" s="4">
        <v>4706654</v>
      </c>
      <c r="D10" s="5">
        <v>0.12336</v>
      </c>
      <c r="E10" s="17">
        <v>71</v>
      </c>
      <c r="F10" s="2"/>
      <c r="G10" s="26"/>
      <c r="H10" s="27"/>
      <c r="I10" s="66">
        <f t="shared" si="1"/>
        <v>4706654</v>
      </c>
      <c r="J10" s="29"/>
      <c r="K10" s="65">
        <f t="shared" si="2"/>
        <v>71</v>
      </c>
      <c r="L10" s="1" t="str">
        <f aca="true" t="shared" si="3" ref="L10:L60">B10</f>
        <v>ALLEANZA NAZIONALE</v>
      </c>
    </row>
    <row r="11" spans="1:12" s="1" customFormat="1" ht="24.75" customHeight="1">
      <c r="A11" s="2"/>
      <c r="B11" s="3" t="s">
        <v>3</v>
      </c>
      <c r="C11" s="4">
        <v>2579951</v>
      </c>
      <c r="D11" s="5">
        <v>0.06762</v>
      </c>
      <c r="E11" s="17">
        <v>39</v>
      </c>
      <c r="F11" s="51">
        <f>'[1]Foglio1'!$F$76</f>
        <v>65794</v>
      </c>
      <c r="G11" s="53">
        <f>'[1]Foglio1'!$G$76</f>
        <v>0.06745</v>
      </c>
      <c r="H11" s="27">
        <f>'[1]Foglio1'!$H$76</f>
        <v>0</v>
      </c>
      <c r="I11" s="66">
        <f t="shared" si="1"/>
        <v>2645745</v>
      </c>
      <c r="J11" s="29"/>
      <c r="K11" s="65">
        <f t="shared" si="2"/>
        <v>39</v>
      </c>
      <c r="L11" s="1" t="str">
        <f t="shared" si="3"/>
        <v>UDC</v>
      </c>
    </row>
    <row r="12" spans="1:12" s="1" customFormat="1" ht="24.75" customHeight="1">
      <c r="A12" s="2"/>
      <c r="B12" s="3" t="s">
        <v>4</v>
      </c>
      <c r="C12" s="4">
        <v>1748066</v>
      </c>
      <c r="D12" s="5">
        <v>0.04581</v>
      </c>
      <c r="E12" s="17">
        <v>26</v>
      </c>
      <c r="F12" s="51">
        <f>'[1]Foglio1'!$F$77</f>
        <v>20227</v>
      </c>
      <c r="G12" s="53">
        <f>'[1]Foglio1'!$G$77</f>
        <v>0.02073</v>
      </c>
      <c r="H12" s="27">
        <f>'[1]Foglio1'!$H$77</f>
        <v>0</v>
      </c>
      <c r="I12" s="66">
        <f t="shared" si="1"/>
        <v>1768293</v>
      </c>
      <c r="J12" s="29"/>
      <c r="K12" s="65">
        <f t="shared" si="2"/>
        <v>26</v>
      </c>
      <c r="L12" s="1" t="str">
        <f t="shared" si="3"/>
        <v>LEGA NORD</v>
      </c>
    </row>
    <row r="13" spans="1:12" s="1" customFormat="1" ht="24.75" customHeight="1">
      <c r="A13" s="2"/>
      <c r="B13" s="3" t="s">
        <v>5</v>
      </c>
      <c r="C13" s="4">
        <v>255410</v>
      </c>
      <c r="D13" s="5">
        <v>0.00669</v>
      </c>
      <c r="E13" s="17">
        <v>0</v>
      </c>
      <c r="F13" s="51">
        <f>'[1]Foglio1'!$F$79</f>
        <v>7102</v>
      </c>
      <c r="G13" s="53">
        <f>'[1]Foglio1'!$G$79</f>
        <v>0.00728</v>
      </c>
      <c r="H13" s="27">
        <f>'[1]Foglio1'!$H$79</f>
        <v>0</v>
      </c>
      <c r="I13" s="66">
        <f t="shared" si="1"/>
        <v>262512</v>
      </c>
      <c r="J13" s="29"/>
      <c r="K13" s="65">
        <f t="shared" si="2"/>
        <v>0</v>
      </c>
      <c r="L13" s="1" t="str">
        <f t="shared" si="3"/>
        <v>ALTER.SOC.MUSSOLINI</v>
      </c>
    </row>
    <row r="14" spans="1:12" s="1" customFormat="1" ht="24.75" customHeight="1">
      <c r="A14" s="2"/>
      <c r="B14" s="3" t="s">
        <v>6</v>
      </c>
      <c r="C14" s="4">
        <v>231313</v>
      </c>
      <c r="D14" s="5">
        <v>0.00606</v>
      </c>
      <c r="E14" s="17">
        <v>0</v>
      </c>
      <c r="F14" s="51">
        <f>'[1]Foglio1'!$F$80</f>
        <v>1133</v>
      </c>
      <c r="G14" s="53">
        <f>'[1]Foglio1'!$G$80</f>
        <v>0.00116</v>
      </c>
      <c r="H14" s="27">
        <f>'[1]Foglio1'!$H$80</f>
        <v>0</v>
      </c>
      <c r="I14" s="66">
        <f t="shared" si="1"/>
        <v>232446</v>
      </c>
      <c r="J14" s="29"/>
      <c r="K14" s="65">
        <f t="shared" si="2"/>
        <v>0</v>
      </c>
      <c r="L14" s="1" t="str">
        <f t="shared" si="3"/>
        <v>FIAMMA TRICOLORE</v>
      </c>
    </row>
    <row r="15" spans="1:12" s="1" customFormat="1" ht="24.75" customHeight="1">
      <c r="A15" s="2"/>
      <c r="B15" s="3" t="s">
        <v>7</v>
      </c>
      <c r="C15" s="4">
        <v>285744</v>
      </c>
      <c r="D15" s="5">
        <v>0.00748</v>
      </c>
      <c r="E15" s="17">
        <v>4</v>
      </c>
      <c r="F15" s="2"/>
      <c r="G15" s="26"/>
      <c r="H15" s="27"/>
      <c r="I15" s="66">
        <f t="shared" si="1"/>
        <v>285744</v>
      </c>
      <c r="J15" s="29"/>
      <c r="K15" s="65">
        <f t="shared" si="2"/>
        <v>4</v>
      </c>
      <c r="L15" s="1" t="str">
        <f t="shared" si="3"/>
        <v>DEM.CRIST.-NUOVO PSI</v>
      </c>
    </row>
    <row r="16" spans="1:12" s="1" customFormat="1" ht="24.75" customHeight="1">
      <c r="A16" s="2"/>
      <c r="B16" s="3" t="s">
        <v>8</v>
      </c>
      <c r="C16" s="4">
        <v>12334</v>
      </c>
      <c r="D16" s="5">
        <v>0.00032</v>
      </c>
      <c r="E16" s="17">
        <v>0</v>
      </c>
      <c r="F16" s="2"/>
      <c r="G16" s="26"/>
      <c r="H16" s="27"/>
      <c r="I16" s="66">
        <f t="shared" si="1"/>
        <v>12334</v>
      </c>
      <c r="J16" s="29"/>
      <c r="K16" s="65">
        <f t="shared" si="2"/>
        <v>0</v>
      </c>
      <c r="L16" s="1" t="str">
        <f t="shared" si="3"/>
        <v>P.LIBERALE ITALIANO</v>
      </c>
    </row>
    <row r="17" spans="1:12" s="1" customFormat="1" ht="24.75" customHeight="1">
      <c r="A17" s="2"/>
      <c r="B17" s="3" t="s">
        <v>9</v>
      </c>
      <c r="C17" s="4">
        <v>17574</v>
      </c>
      <c r="D17" s="5">
        <v>0.00046</v>
      </c>
      <c r="E17" s="17">
        <v>0</v>
      </c>
      <c r="F17" s="2"/>
      <c r="G17" s="26"/>
      <c r="H17" s="27"/>
      <c r="I17" s="66">
        <f t="shared" si="1"/>
        <v>17574</v>
      </c>
      <c r="J17" s="29"/>
      <c r="K17" s="65">
        <f t="shared" si="2"/>
        <v>0</v>
      </c>
      <c r="L17" s="1" t="str">
        <f t="shared" si="3"/>
        <v>AMBIENTA-LISTA</v>
      </c>
    </row>
    <row r="18" spans="1:12" s="1" customFormat="1" ht="24.75" customHeight="1">
      <c r="A18" s="2"/>
      <c r="B18" s="3" t="s">
        <v>10</v>
      </c>
      <c r="C18" s="4">
        <v>28317</v>
      </c>
      <c r="D18" s="5">
        <v>0.00074</v>
      </c>
      <c r="E18" s="17">
        <v>0</v>
      </c>
      <c r="F18" s="2"/>
      <c r="G18" s="26"/>
      <c r="H18" s="27"/>
      <c r="I18" s="66">
        <f t="shared" si="1"/>
        <v>28317</v>
      </c>
      <c r="J18" s="29"/>
      <c r="K18" s="65">
        <f t="shared" si="2"/>
        <v>0</v>
      </c>
      <c r="L18" s="1" t="str">
        <f t="shared" si="3"/>
        <v>PENSIONATI UNITI</v>
      </c>
    </row>
    <row r="19" spans="1:12" s="1" customFormat="1" ht="24.75" customHeight="1">
      <c r="A19" s="2"/>
      <c r="B19" s="3" t="s">
        <v>11</v>
      </c>
      <c r="C19" s="4">
        <v>58757</v>
      </c>
      <c r="D19" s="5">
        <v>0.00154</v>
      </c>
      <c r="E19" s="17">
        <v>0</v>
      </c>
      <c r="F19" s="2"/>
      <c r="G19" s="26"/>
      <c r="H19" s="27"/>
      <c r="I19" s="66">
        <f t="shared" si="1"/>
        <v>58757</v>
      </c>
      <c r="J19" s="29"/>
      <c r="K19" s="65">
        <f t="shared" si="2"/>
        <v>0</v>
      </c>
      <c r="L19" s="1" t="str">
        <f t="shared" si="3"/>
        <v>NO EURO</v>
      </c>
    </row>
    <row r="20" spans="1:12" s="1" customFormat="1" ht="24.75" customHeight="1">
      <c r="A20" s="2"/>
      <c r="B20" s="3" t="s">
        <v>12</v>
      </c>
      <c r="C20" s="4">
        <v>6956</v>
      </c>
      <c r="D20" s="5">
        <v>0.00018</v>
      </c>
      <c r="E20" s="17">
        <v>0</v>
      </c>
      <c r="F20" s="2"/>
      <c r="G20" s="26"/>
      <c r="H20" s="27"/>
      <c r="I20" s="66">
        <f t="shared" si="1"/>
        <v>6956</v>
      </c>
      <c r="J20" s="29"/>
      <c r="K20" s="65">
        <f t="shared" si="2"/>
        <v>0</v>
      </c>
      <c r="L20" s="1" t="str">
        <f t="shared" si="3"/>
        <v>S.O.S. ITALIA</v>
      </c>
    </row>
    <row r="21" spans="1:12" s="1" customFormat="1" ht="24.75" customHeight="1">
      <c r="A21" s="54"/>
      <c r="B21" s="3" t="s">
        <v>56</v>
      </c>
      <c r="C21" s="55"/>
      <c r="D21" s="56"/>
      <c r="E21" s="57"/>
      <c r="F21" s="59">
        <f>'[1]Foglio1'!$F$78</f>
        <v>73289</v>
      </c>
      <c r="G21" s="60">
        <f>'[1]Foglio1'!$G$78</f>
        <v>0.07513</v>
      </c>
      <c r="H21" s="58">
        <f>'[1]Foglio1'!$H$78</f>
        <v>1</v>
      </c>
      <c r="I21" s="66">
        <f t="shared" si="1"/>
        <v>73289</v>
      </c>
      <c r="J21" s="29"/>
      <c r="K21" s="65">
        <f t="shared" si="2"/>
        <v>1</v>
      </c>
      <c r="L21" s="1" t="str">
        <f t="shared" si="3"/>
        <v>PER ITALIA NEL MONDO</v>
      </c>
    </row>
    <row r="22" spans="1:13" s="1" customFormat="1" ht="24.75" customHeight="1" thickBot="1">
      <c r="A22" s="7" t="s">
        <v>0</v>
      </c>
      <c r="B22" s="8" t="s">
        <v>13</v>
      </c>
      <c r="C22" s="9">
        <v>18976460</v>
      </c>
      <c r="D22" s="10">
        <v>0.49739</v>
      </c>
      <c r="E22" s="19">
        <v>277</v>
      </c>
      <c r="F22" s="63">
        <f aca="true" t="shared" si="4" ref="F22:K22">SUM(F9:F21)</f>
        <v>369952</v>
      </c>
      <c r="G22" s="63">
        <f t="shared" si="4"/>
        <v>20.921750000000003</v>
      </c>
      <c r="H22" s="63">
        <f t="shared" si="4"/>
        <v>4</v>
      </c>
      <c r="I22" s="63">
        <f t="shared" si="4"/>
        <v>19346412</v>
      </c>
      <c r="J22" s="63">
        <f t="shared" si="4"/>
        <v>0</v>
      </c>
      <c r="K22" s="63">
        <f t="shared" si="4"/>
        <v>281</v>
      </c>
      <c r="L22" s="1" t="str">
        <f t="shared" si="3"/>
        <v>TOTALE</v>
      </c>
      <c r="M22" s="1" t="e">
        <f>SUM(#REF!)</f>
        <v>#REF!</v>
      </c>
    </row>
    <row r="23" spans="1:12" s="1" customFormat="1" ht="24.75" customHeight="1">
      <c r="A23" s="86" t="s">
        <v>40</v>
      </c>
      <c r="B23" s="87"/>
      <c r="C23" s="12">
        <f aca="true" t="shared" si="5" ref="C23:K23">C45</f>
        <v>19001684</v>
      </c>
      <c r="D23" s="12">
        <f t="shared" si="5"/>
        <v>0.49805</v>
      </c>
      <c r="E23" s="13">
        <f t="shared" si="5"/>
        <v>340</v>
      </c>
      <c r="F23" s="28">
        <f t="shared" si="5"/>
        <v>605462</v>
      </c>
      <c r="G23" s="28">
        <f t="shared" si="5"/>
        <v>62.068999999999996</v>
      </c>
      <c r="H23" s="28">
        <f t="shared" si="5"/>
        <v>8</v>
      </c>
      <c r="I23" s="28">
        <f t="shared" si="5"/>
        <v>19641313</v>
      </c>
      <c r="J23" s="28">
        <f t="shared" si="5"/>
        <v>0</v>
      </c>
      <c r="K23" s="28">
        <f t="shared" si="5"/>
        <v>349</v>
      </c>
      <c r="L23" s="1">
        <f t="shared" si="3"/>
        <v>0</v>
      </c>
    </row>
    <row r="24" spans="1:12" s="1" customFormat="1" ht="24.75" customHeight="1">
      <c r="A24" s="2"/>
      <c r="B24" s="3" t="s">
        <v>14</v>
      </c>
      <c r="C24" s="4">
        <v>11928362</v>
      </c>
      <c r="D24" s="5">
        <v>0.31265</v>
      </c>
      <c r="E24" s="17">
        <v>220</v>
      </c>
      <c r="F24" s="2"/>
      <c r="G24" s="26"/>
      <c r="H24" s="27"/>
      <c r="I24" s="66">
        <f>C24+F24</f>
        <v>11928362</v>
      </c>
      <c r="J24" s="29"/>
      <c r="K24" s="65">
        <f>E24+H24</f>
        <v>220</v>
      </c>
      <c r="L24" s="1" t="str">
        <f t="shared" si="3"/>
        <v>L'ULIVO</v>
      </c>
    </row>
    <row r="25" spans="1:12" s="1" customFormat="1" ht="24.75" customHeight="1">
      <c r="A25" s="2"/>
      <c r="B25" s="3" t="s">
        <v>15</v>
      </c>
      <c r="C25" s="4">
        <v>2229604</v>
      </c>
      <c r="D25" s="5">
        <v>0.05844</v>
      </c>
      <c r="E25" s="17">
        <v>41</v>
      </c>
      <c r="F25" s="2"/>
      <c r="G25" s="26"/>
      <c r="H25" s="27"/>
      <c r="I25" s="66">
        <f aca="true" t="shared" si="6" ref="I25:I44">C25+F25</f>
        <v>2229604</v>
      </c>
      <c r="J25" s="29"/>
      <c r="K25" s="65">
        <f aca="true" t="shared" si="7" ref="K25:K44">E25+H25</f>
        <v>41</v>
      </c>
      <c r="L25" s="1" t="str">
        <f t="shared" si="3"/>
        <v>RIF.COM.</v>
      </c>
    </row>
    <row r="26" spans="1:12" s="1" customFormat="1" ht="24.75" customHeight="1">
      <c r="A26" s="2"/>
      <c r="B26" s="3" t="s">
        <v>16</v>
      </c>
      <c r="C26" s="4">
        <v>534553</v>
      </c>
      <c r="D26" s="5">
        <v>0.01401</v>
      </c>
      <c r="E26" s="17">
        <v>10</v>
      </c>
      <c r="F26" s="51">
        <f>'[1]Foglio1'!$F$81</f>
        <v>9692</v>
      </c>
      <c r="G26" s="53">
        <f>'[1]Foglio1'!$G$81</f>
        <v>0.00993</v>
      </c>
      <c r="H26" s="27">
        <f>'[1]Foglio1'!$H$81</f>
        <v>0</v>
      </c>
      <c r="I26" s="66">
        <f t="shared" si="6"/>
        <v>544245</v>
      </c>
      <c r="J26" s="29"/>
      <c r="K26" s="65">
        <f t="shared" si="7"/>
        <v>10</v>
      </c>
      <c r="L26" s="1" t="str">
        <f t="shared" si="3"/>
        <v>U.D.EUR POPOLARI</v>
      </c>
    </row>
    <row r="27" spans="1:12" s="1" customFormat="1" ht="24.75" customHeight="1">
      <c r="A27" s="2"/>
      <c r="B27" s="3" t="s">
        <v>17</v>
      </c>
      <c r="C27" s="4">
        <v>884912</v>
      </c>
      <c r="D27" s="5">
        <v>0.02319</v>
      </c>
      <c r="E27" s="17">
        <v>16</v>
      </c>
      <c r="F27" s="2"/>
      <c r="G27" s="26"/>
      <c r="H27" s="27"/>
      <c r="I27" s="66">
        <f t="shared" si="6"/>
        <v>884912</v>
      </c>
      <c r="J27" s="29"/>
      <c r="K27" s="65">
        <f t="shared" si="7"/>
        <v>16</v>
      </c>
      <c r="L27" s="1" t="str">
        <f t="shared" si="3"/>
        <v>COMUNISTI ITALIANI</v>
      </c>
    </row>
    <row r="28" spans="1:12" s="1" customFormat="1" ht="24.75" customHeight="1">
      <c r="A28" s="2"/>
      <c r="B28" s="3" t="s">
        <v>18</v>
      </c>
      <c r="C28" s="4">
        <v>783944</v>
      </c>
      <c r="D28" s="5">
        <v>0.02054</v>
      </c>
      <c r="E28" s="17">
        <v>15</v>
      </c>
      <c r="F28" s="2"/>
      <c r="G28" s="26"/>
      <c r="H28" s="27"/>
      <c r="I28" s="66">
        <f t="shared" si="6"/>
        <v>783944</v>
      </c>
      <c r="J28" s="29"/>
      <c r="K28" s="65">
        <f t="shared" si="7"/>
        <v>15</v>
      </c>
      <c r="L28" s="1" t="str">
        <f t="shared" si="3"/>
        <v>FED.DEI VERDI</v>
      </c>
    </row>
    <row r="29" spans="1:12" s="1" customFormat="1" ht="24.75" customHeight="1">
      <c r="A29" s="20"/>
      <c r="B29" s="3" t="s">
        <v>19</v>
      </c>
      <c r="C29" s="4">
        <v>182703</v>
      </c>
      <c r="D29" s="5">
        <v>0.00478</v>
      </c>
      <c r="E29" s="17">
        <v>4</v>
      </c>
      <c r="F29" s="2"/>
      <c r="G29" s="26"/>
      <c r="H29" s="27"/>
      <c r="I29" s="66">
        <f t="shared" si="6"/>
        <v>182703</v>
      </c>
      <c r="J29" s="29"/>
      <c r="K29" s="65">
        <f t="shared" si="7"/>
        <v>4</v>
      </c>
      <c r="L29" s="1" t="str">
        <f t="shared" si="3"/>
        <v>SVP</v>
      </c>
    </row>
    <row r="30" spans="1:12" s="1" customFormat="1" ht="24.75" customHeight="1">
      <c r="A30" s="2"/>
      <c r="B30" s="3" t="s">
        <v>20</v>
      </c>
      <c r="C30" s="4">
        <v>877159</v>
      </c>
      <c r="D30" s="5">
        <v>0.02299</v>
      </c>
      <c r="E30" s="17">
        <v>16</v>
      </c>
      <c r="F30" s="51">
        <f>'[1]Foglio1'!$F$83</f>
        <v>27432</v>
      </c>
      <c r="G30" s="53">
        <f>'[1]Foglio1'!$G$83</f>
        <v>0.02812</v>
      </c>
      <c r="H30" s="27">
        <f>'[1]Foglio1'!$H$83</f>
        <v>1</v>
      </c>
      <c r="I30" s="66">
        <f t="shared" si="6"/>
        <v>904591</v>
      </c>
      <c r="J30" s="29"/>
      <c r="K30" s="65">
        <f t="shared" si="7"/>
        <v>17</v>
      </c>
      <c r="L30" s="1" t="str">
        <f t="shared" si="3"/>
        <v>DI PIETRO IT. VALORI</v>
      </c>
    </row>
    <row r="31" spans="1:12" s="1" customFormat="1" ht="24.75" customHeight="1">
      <c r="A31" s="2"/>
      <c r="B31" s="3" t="s">
        <v>21</v>
      </c>
      <c r="C31" s="4">
        <v>991049</v>
      </c>
      <c r="D31" s="5">
        <v>0.02597</v>
      </c>
      <c r="E31" s="17">
        <v>18</v>
      </c>
      <c r="F31" s="2"/>
      <c r="G31" s="26"/>
      <c r="H31" s="27"/>
      <c r="I31" s="66">
        <f t="shared" si="6"/>
        <v>991049</v>
      </c>
      <c r="J31" s="29"/>
      <c r="K31" s="65">
        <f t="shared" si="7"/>
        <v>18</v>
      </c>
      <c r="L31" s="1" t="str">
        <f t="shared" si="3"/>
        <v>LA ROSA NEL PUGNO</v>
      </c>
    </row>
    <row r="32" spans="1:12" s="1" customFormat="1" ht="24.75" customHeight="1">
      <c r="A32" s="2"/>
      <c r="B32" s="3" t="s">
        <v>22</v>
      </c>
      <c r="C32" s="4">
        <v>115105</v>
      </c>
      <c r="D32" s="5">
        <v>0.00301</v>
      </c>
      <c r="E32" s="17">
        <v>0</v>
      </c>
      <c r="F32" s="2"/>
      <c r="G32" s="26"/>
      <c r="H32" s="27"/>
      <c r="I32" s="66">
        <f t="shared" si="6"/>
        <v>115105</v>
      </c>
      <c r="J32" s="29"/>
      <c r="K32" s="65">
        <f t="shared" si="7"/>
        <v>0</v>
      </c>
      <c r="L32" s="1" t="str">
        <f t="shared" si="3"/>
        <v>I SOCIALISTI</v>
      </c>
    </row>
    <row r="33" spans="1:12" s="1" customFormat="1" ht="24.75" customHeight="1">
      <c r="A33" s="2"/>
      <c r="B33" s="3" t="s">
        <v>23</v>
      </c>
      <c r="C33" s="4">
        <v>333983</v>
      </c>
      <c r="D33" s="5">
        <v>0.00875</v>
      </c>
      <c r="E33" s="17">
        <v>0</v>
      </c>
      <c r="F33" s="2"/>
      <c r="G33" s="26"/>
      <c r="H33" s="27"/>
      <c r="I33" s="66">
        <f t="shared" si="6"/>
        <v>333983</v>
      </c>
      <c r="J33" s="29"/>
      <c r="K33" s="65">
        <f t="shared" si="7"/>
        <v>0</v>
      </c>
      <c r="L33" s="1" t="str">
        <f t="shared" si="3"/>
        <v>PART.PENS.</v>
      </c>
    </row>
    <row r="34" spans="1:12" s="1" customFormat="1" ht="24.75" customHeight="1">
      <c r="A34" s="2"/>
      <c r="B34" s="3" t="s">
        <v>24</v>
      </c>
      <c r="C34" s="4">
        <v>22010</v>
      </c>
      <c r="D34" s="5">
        <v>0.00057</v>
      </c>
      <c r="E34" s="17">
        <v>0</v>
      </c>
      <c r="F34" s="2"/>
      <c r="G34" s="26"/>
      <c r="H34" s="27"/>
      <c r="I34" s="66">
        <f t="shared" si="6"/>
        <v>22010</v>
      </c>
      <c r="J34" s="29"/>
      <c r="K34" s="65">
        <f t="shared" si="7"/>
        <v>0</v>
      </c>
      <c r="L34" s="1" t="str">
        <f t="shared" si="3"/>
        <v>LIGA FRONTE VENETO</v>
      </c>
    </row>
    <row r="35" spans="1:12" s="1" customFormat="1" ht="24.75" customHeight="1">
      <c r="A35" s="2"/>
      <c r="B35" s="3" t="s">
        <v>25</v>
      </c>
      <c r="C35" s="4">
        <v>73720</v>
      </c>
      <c r="D35" s="5">
        <v>0.00193</v>
      </c>
      <c r="E35" s="17">
        <v>0</v>
      </c>
      <c r="F35" s="2"/>
      <c r="G35" s="26"/>
      <c r="H35" s="27"/>
      <c r="I35" s="66">
        <f t="shared" si="6"/>
        <v>73720</v>
      </c>
      <c r="J35" s="29"/>
      <c r="K35" s="65">
        <f t="shared" si="7"/>
        <v>0</v>
      </c>
      <c r="L35" s="1" t="str">
        <f t="shared" si="3"/>
        <v>LISTA CONSUMATORI</v>
      </c>
    </row>
    <row r="36" spans="1:12" s="1" customFormat="1" ht="24.75" customHeight="1">
      <c r="A36" s="2"/>
      <c r="B36" s="3" t="s">
        <v>26</v>
      </c>
      <c r="C36" s="4">
        <v>44580</v>
      </c>
      <c r="D36" s="5">
        <v>0.00116</v>
      </c>
      <c r="E36" s="17">
        <v>0</v>
      </c>
      <c r="F36" s="2"/>
      <c r="G36" s="26"/>
      <c r="H36" s="27"/>
      <c r="I36" s="66">
        <f t="shared" si="6"/>
        <v>44580</v>
      </c>
      <c r="J36" s="29"/>
      <c r="K36" s="65">
        <f t="shared" si="7"/>
        <v>0</v>
      </c>
      <c r="L36" s="1" t="str">
        <f t="shared" si="3"/>
        <v>ALL.LOMB.AUT.</v>
      </c>
    </row>
    <row r="37" spans="1:12" s="1" customFormat="1" ht="24.75" customHeight="1">
      <c r="A37" s="54"/>
      <c r="B37" s="3" t="s">
        <v>49</v>
      </c>
      <c r="C37" s="55"/>
      <c r="D37" s="56"/>
      <c r="E37" s="57"/>
      <c r="F37" s="59">
        <f>'[1]Foglio1'!$F$82</f>
        <v>422330</v>
      </c>
      <c r="G37" s="60">
        <f>'[1]Foglio1'!$G$82</f>
        <v>0.43297</v>
      </c>
      <c r="H37" s="58">
        <f>'[1]Foglio1'!$H$82</f>
        <v>6</v>
      </c>
      <c r="I37" s="66">
        <f t="shared" si="6"/>
        <v>422330</v>
      </c>
      <c r="J37" s="29"/>
      <c r="K37" s="65">
        <f t="shared" si="7"/>
        <v>6</v>
      </c>
      <c r="L37" s="1" t="str">
        <f t="shared" si="3"/>
        <v>L'UNIONE</v>
      </c>
    </row>
    <row r="38" spans="1:12" s="1" customFormat="1" ht="24.75" customHeight="1">
      <c r="A38" s="54"/>
      <c r="B38" s="67" t="s">
        <v>57</v>
      </c>
      <c r="C38" s="55">
        <f>'[1]Foglio1'!$E$132</f>
        <v>34167</v>
      </c>
      <c r="D38" s="56"/>
      <c r="E38" s="57">
        <v>1</v>
      </c>
      <c r="F38" s="59"/>
      <c r="G38" s="60"/>
      <c r="H38" s="58"/>
      <c r="I38" s="66">
        <f t="shared" si="6"/>
        <v>34167</v>
      </c>
      <c r="J38" s="29"/>
      <c r="K38" s="65">
        <f t="shared" si="7"/>
        <v>1</v>
      </c>
      <c r="L38" s="64" t="s">
        <v>57</v>
      </c>
    </row>
    <row r="39" spans="1:12" s="1" customFormat="1" ht="24.75" customHeight="1">
      <c r="A39" s="54"/>
      <c r="B39" s="3" t="s">
        <v>50</v>
      </c>
      <c r="C39" s="55"/>
      <c r="D39" s="56"/>
      <c r="E39" s="57"/>
      <c r="F39" s="59">
        <f>'[1]Foglio1'!$F$84</f>
        <v>3474</v>
      </c>
      <c r="G39" s="60">
        <f>'[1]Foglio1'!$G$84</f>
        <v>0.00356</v>
      </c>
      <c r="H39" s="58">
        <f>'[1]Foglio1'!$H$84</f>
        <v>0</v>
      </c>
      <c r="I39" s="66">
        <f t="shared" si="6"/>
        <v>3474</v>
      </c>
      <c r="J39" s="29"/>
      <c r="K39" s="65">
        <f t="shared" si="7"/>
        <v>0</v>
      </c>
      <c r="L39" s="1" t="str">
        <f t="shared" si="3"/>
        <v>ALT.IND.ITAL.ESTERO</v>
      </c>
    </row>
    <row r="40" spans="1:12" s="1" customFormat="1" ht="24.75" customHeight="1">
      <c r="A40" s="54"/>
      <c r="B40" s="3" t="s">
        <v>51</v>
      </c>
      <c r="C40" s="55"/>
      <c r="D40" s="56"/>
      <c r="E40" s="57"/>
      <c r="F40" s="59">
        <f>'[1]Foglio1'!$F$85</f>
        <v>10848</v>
      </c>
      <c r="G40" s="60">
        <f>'[1]Foglio1'!$G$85</f>
        <v>0.01112</v>
      </c>
      <c r="H40" s="58">
        <f>'[1]Foglio1'!$H$85</f>
        <v>0</v>
      </c>
      <c r="I40" s="66">
        <f t="shared" si="6"/>
        <v>10848</v>
      </c>
      <c r="J40" s="29"/>
      <c r="K40" s="65">
        <f t="shared" si="7"/>
        <v>0</v>
      </c>
      <c r="L40" s="1" t="str">
        <f t="shared" si="3"/>
        <v>ALTRASICILIAPERILSUD</v>
      </c>
    </row>
    <row r="41" spans="1:12" s="1" customFormat="1" ht="24.75" customHeight="1">
      <c r="A41" s="3"/>
      <c r="B41" s="3" t="s">
        <v>52</v>
      </c>
      <c r="C41" s="55"/>
      <c r="D41" s="56"/>
      <c r="E41" s="57"/>
      <c r="F41" s="59">
        <f>'[1]Foglio1'!$F$86</f>
        <v>3349</v>
      </c>
      <c r="G41" s="60">
        <f>'[1]Foglio1'!$G$86</f>
        <v>0.00343</v>
      </c>
      <c r="H41" s="58">
        <f>'[1]Foglio1'!$H$86</f>
        <v>0</v>
      </c>
      <c r="I41" s="66">
        <f t="shared" si="6"/>
        <v>3349</v>
      </c>
      <c r="J41" s="29"/>
      <c r="K41" s="65">
        <f t="shared" si="7"/>
        <v>0</v>
      </c>
      <c r="L41" s="1" t="str">
        <f t="shared" si="3"/>
        <v>AMARE L'ITALIA</v>
      </c>
    </row>
    <row r="42" spans="1:12" s="1" customFormat="1" ht="24.75" customHeight="1">
      <c r="A42" s="3"/>
      <c r="B42" s="3" t="s">
        <v>53</v>
      </c>
      <c r="C42" s="55"/>
      <c r="D42" s="56"/>
      <c r="E42" s="57"/>
      <c r="F42" s="59">
        <f>'[1]Foglio1'!$F$87</f>
        <v>102780</v>
      </c>
      <c r="G42" s="60">
        <f>'[1]Foglio1'!$G$87</f>
        <v>0.10537</v>
      </c>
      <c r="H42" s="58">
        <f>'[1]Foglio1'!$H$87</f>
        <v>1</v>
      </c>
      <c r="I42" s="66">
        <f t="shared" si="6"/>
        <v>102780</v>
      </c>
      <c r="J42" s="29"/>
      <c r="K42" s="65">
        <f t="shared" si="7"/>
        <v>1</v>
      </c>
      <c r="L42" s="1" t="str">
        <f t="shared" si="3"/>
        <v>ASS.ITAL.SUD AMERICA</v>
      </c>
    </row>
    <row r="43" spans="1:12" s="1" customFormat="1" ht="24.75" customHeight="1">
      <c r="A43" s="3"/>
      <c r="B43" s="3" t="s">
        <v>54</v>
      </c>
      <c r="C43" s="55"/>
      <c r="D43" s="56"/>
      <c r="E43" s="57"/>
      <c r="F43" s="59">
        <f>'[1]Foglio1'!$F$88</f>
        <v>11274</v>
      </c>
      <c r="G43" s="60">
        <f>'[1]Foglio1'!$G$88</f>
        <v>0.01155</v>
      </c>
      <c r="H43" s="58">
        <f>'[1]Foglio1'!$H$88</f>
        <v>0</v>
      </c>
      <c r="I43" s="66">
        <f t="shared" si="6"/>
        <v>11274</v>
      </c>
      <c r="J43" s="29"/>
      <c r="K43" s="65">
        <f t="shared" si="7"/>
        <v>0</v>
      </c>
      <c r="L43" s="1" t="str">
        <f t="shared" si="3"/>
        <v>P.ITALIANI NEL MONDO</v>
      </c>
    </row>
    <row r="44" spans="1:12" s="1" customFormat="1" ht="24.75" customHeight="1" thickBot="1">
      <c r="A44" s="8"/>
      <c r="B44" s="8" t="s">
        <v>55</v>
      </c>
      <c r="C44" s="55"/>
      <c r="D44" s="56"/>
      <c r="E44" s="57"/>
      <c r="F44" s="59">
        <f>'[1]Foglio1'!$F$89</f>
        <v>14283</v>
      </c>
      <c r="G44" s="60">
        <f>'[1]Foglio1'!$G$89</f>
        <v>0.01464</v>
      </c>
      <c r="H44" s="58">
        <f>'[1]Foglio1'!$H$89</f>
        <v>0</v>
      </c>
      <c r="I44" s="66">
        <f t="shared" si="6"/>
        <v>14283</v>
      </c>
      <c r="J44" s="29"/>
      <c r="K44" s="65">
        <f t="shared" si="7"/>
        <v>0</v>
      </c>
      <c r="L44" s="1" t="str">
        <f t="shared" si="3"/>
        <v>U.S.E.I.</v>
      </c>
    </row>
    <row r="45" spans="1:13" s="1" customFormat="1" ht="24.75" customHeight="1" thickBot="1">
      <c r="A45" s="7" t="s">
        <v>0</v>
      </c>
      <c r="B45" s="8" t="s">
        <v>13</v>
      </c>
      <c r="C45" s="9">
        <v>19001684</v>
      </c>
      <c r="D45" s="10">
        <v>0.49805</v>
      </c>
      <c r="E45" s="19">
        <v>340</v>
      </c>
      <c r="F45" s="7">
        <f>SUM(F24:F44)</f>
        <v>605462</v>
      </c>
      <c r="G45" s="61">
        <f>SUM(G24:G44)*100</f>
        <v>62.068999999999996</v>
      </c>
      <c r="H45" s="7">
        <f>SUM(H24:H44)</f>
        <v>8</v>
      </c>
      <c r="I45" s="7">
        <f>SUM(I24:I44)</f>
        <v>19641313</v>
      </c>
      <c r="J45" s="61">
        <f>SUM(J24:J44)*100</f>
        <v>0</v>
      </c>
      <c r="K45" s="63">
        <f>SUM(K24:K44)</f>
        <v>349</v>
      </c>
      <c r="L45" s="1" t="str">
        <f t="shared" si="3"/>
        <v>TOTALE</v>
      </c>
      <c r="M45" s="1" t="e">
        <f>SUM(#REF!)</f>
        <v>#REF!</v>
      </c>
    </row>
    <row r="46" spans="1:12" s="1" customFormat="1" ht="24.75" customHeight="1">
      <c r="A46" s="104" t="s">
        <v>41</v>
      </c>
      <c r="B46" s="105"/>
      <c r="C46" s="12">
        <f aca="true" t="shared" si="8" ref="C46:K46">C59</f>
        <v>173263</v>
      </c>
      <c r="D46" s="12">
        <f t="shared" si="8"/>
        <v>0.00447</v>
      </c>
      <c r="E46" s="13">
        <f t="shared" si="8"/>
        <v>0</v>
      </c>
      <c r="F46" s="68">
        <f t="shared" si="8"/>
        <v>0</v>
      </c>
      <c r="G46" s="68">
        <f t="shared" si="8"/>
        <v>0</v>
      </c>
      <c r="H46" s="68">
        <f t="shared" si="8"/>
        <v>0</v>
      </c>
      <c r="I46" s="68">
        <f t="shared" si="8"/>
        <v>173263</v>
      </c>
      <c r="J46" s="68">
        <f t="shared" si="8"/>
        <v>0.00447</v>
      </c>
      <c r="K46" s="68">
        <f t="shared" si="8"/>
        <v>0</v>
      </c>
      <c r="L46" s="1">
        <f t="shared" si="3"/>
        <v>0</v>
      </c>
    </row>
    <row r="47" spans="1:12" s="1" customFormat="1" ht="24.75" customHeight="1">
      <c r="A47" s="2"/>
      <c r="B47" s="3" t="s">
        <v>27</v>
      </c>
      <c r="C47" s="4">
        <v>1086</v>
      </c>
      <c r="D47" s="5">
        <v>2E-05</v>
      </c>
      <c r="E47" s="17">
        <v>0</v>
      </c>
      <c r="F47" s="2"/>
      <c r="G47" s="26"/>
      <c r="H47" s="27"/>
      <c r="I47" s="66">
        <f>C47+F47</f>
        <v>1086</v>
      </c>
      <c r="J47" s="29"/>
      <c r="K47" s="65">
        <f>E47+H47</f>
        <v>0</v>
      </c>
      <c r="L47" s="1" t="str">
        <f t="shared" si="3"/>
        <v>DESTRA NAZIONALE</v>
      </c>
    </row>
    <row r="48" spans="1:12" s="1" customFormat="1" ht="24.75" customHeight="1">
      <c r="A48" s="2"/>
      <c r="B48" s="3" t="s">
        <v>28</v>
      </c>
      <c r="C48" s="4">
        <v>11000</v>
      </c>
      <c r="D48" s="5">
        <v>0.00028</v>
      </c>
      <c r="E48" s="17">
        <v>0</v>
      </c>
      <c r="F48" s="2"/>
      <c r="G48" s="26"/>
      <c r="H48" s="27"/>
      <c r="I48" s="66">
        <f aca="true" t="shared" si="9" ref="I48:I58">C48+F48</f>
        <v>11000</v>
      </c>
      <c r="J48" s="29"/>
      <c r="K48" s="65">
        <f aca="true" t="shared" si="10" ref="K48:K59">E48+H48</f>
        <v>0</v>
      </c>
      <c r="L48" s="1" t="str">
        <f t="shared" si="3"/>
        <v>SARDIGNA NATZIONE</v>
      </c>
    </row>
    <row r="49" spans="1:12" s="1" customFormat="1" ht="24.75" customHeight="1">
      <c r="A49" s="2"/>
      <c r="B49" s="3" t="s">
        <v>29</v>
      </c>
      <c r="C49" s="4">
        <v>2447</v>
      </c>
      <c r="D49" s="5">
        <v>6E-05</v>
      </c>
      <c r="E49" s="17">
        <v>0</v>
      </c>
      <c r="F49" s="2"/>
      <c r="G49" s="26"/>
      <c r="H49" s="27"/>
      <c r="I49" s="66">
        <f t="shared" si="9"/>
        <v>2447</v>
      </c>
      <c r="J49" s="29"/>
      <c r="K49" s="65">
        <f t="shared" si="10"/>
        <v>0</v>
      </c>
      <c r="L49" s="1" t="str">
        <f t="shared" si="3"/>
        <v>DIMENS.NE CHRISTIANA</v>
      </c>
    </row>
    <row r="50" spans="1:12" s="1" customFormat="1" ht="24.75" customHeight="1">
      <c r="A50" s="2"/>
      <c r="B50" s="3" t="s">
        <v>30</v>
      </c>
      <c r="C50" s="4">
        <v>5130</v>
      </c>
      <c r="D50" s="5">
        <v>0.00013</v>
      </c>
      <c r="E50" s="17">
        <v>0</v>
      </c>
      <c r="F50" s="2"/>
      <c r="G50" s="26"/>
      <c r="H50" s="27"/>
      <c r="I50" s="66">
        <f t="shared" si="9"/>
        <v>5130</v>
      </c>
      <c r="J50" s="29"/>
      <c r="K50" s="65">
        <f t="shared" si="10"/>
        <v>0</v>
      </c>
      <c r="L50" s="1" t="str">
        <f t="shared" si="3"/>
        <v>PER IL SUD</v>
      </c>
    </row>
    <row r="51" spans="1:12" s="1" customFormat="1" ht="24.75" customHeight="1">
      <c r="A51" s="2"/>
      <c r="B51" s="3" t="s">
        <v>31</v>
      </c>
      <c r="C51" s="4">
        <v>17167</v>
      </c>
      <c r="D51" s="5">
        <v>0.00044</v>
      </c>
      <c r="E51" s="17">
        <v>0</v>
      </c>
      <c r="F51" s="2"/>
      <c r="G51" s="26"/>
      <c r="H51" s="27"/>
      <c r="I51" s="66">
        <f t="shared" si="9"/>
        <v>17167</v>
      </c>
      <c r="J51" s="29"/>
      <c r="K51" s="65">
        <f t="shared" si="10"/>
        <v>0</v>
      </c>
      <c r="L51" s="1" t="str">
        <f t="shared" si="3"/>
        <v>DIE FREIHEITLICHEN</v>
      </c>
    </row>
    <row r="52" spans="1:12" s="1" customFormat="1" ht="24.75" customHeight="1">
      <c r="A52" s="2"/>
      <c r="B52" s="3" t="s">
        <v>32</v>
      </c>
      <c r="C52" s="4">
        <v>4518</v>
      </c>
      <c r="D52" s="5">
        <v>0.00011</v>
      </c>
      <c r="E52" s="17">
        <v>0</v>
      </c>
      <c r="F52" s="2"/>
      <c r="G52" s="26"/>
      <c r="H52" s="27"/>
      <c r="I52" s="66">
        <f t="shared" si="9"/>
        <v>4518</v>
      </c>
      <c r="J52" s="29"/>
      <c r="K52" s="65">
        <f t="shared" si="10"/>
        <v>0</v>
      </c>
      <c r="L52" s="1" t="str">
        <f t="shared" si="3"/>
        <v>MOVIMENTO TRIVENETO</v>
      </c>
    </row>
    <row r="53" spans="1:12" s="1" customFormat="1" ht="24.75" customHeight="1">
      <c r="A53" s="2"/>
      <c r="B53" s="3" t="s">
        <v>33</v>
      </c>
      <c r="C53" s="4">
        <v>5176</v>
      </c>
      <c r="D53" s="5">
        <v>0.00013</v>
      </c>
      <c r="E53" s="17">
        <v>0</v>
      </c>
      <c r="F53" s="2"/>
      <c r="G53" s="26"/>
      <c r="H53" s="27"/>
      <c r="I53" s="66">
        <f t="shared" si="9"/>
        <v>5176</v>
      </c>
      <c r="J53" s="29"/>
      <c r="K53" s="65">
        <f t="shared" si="10"/>
        <v>0</v>
      </c>
      <c r="L53" s="1" t="str">
        <f t="shared" si="3"/>
        <v>MOV.DEM.SIC-NOI SIC.</v>
      </c>
    </row>
    <row r="54" spans="1:12" s="1" customFormat="1" ht="24.75" customHeight="1">
      <c r="A54" s="2"/>
      <c r="B54" s="3" t="s">
        <v>34</v>
      </c>
      <c r="C54" s="4">
        <v>92079</v>
      </c>
      <c r="D54" s="5">
        <v>0.00241</v>
      </c>
      <c r="E54" s="17">
        <v>0</v>
      </c>
      <c r="F54" s="2"/>
      <c r="G54" s="26"/>
      <c r="H54" s="27"/>
      <c r="I54" s="66">
        <f t="shared" si="9"/>
        <v>92079</v>
      </c>
      <c r="J54" s="29"/>
      <c r="K54" s="65">
        <f t="shared" si="10"/>
        <v>0</v>
      </c>
      <c r="L54" s="1" t="str">
        <f t="shared" si="3"/>
        <v>PROGETTO NORDEST</v>
      </c>
    </row>
    <row r="55" spans="1:12" s="1" customFormat="1" ht="24.75" customHeight="1">
      <c r="A55" s="2"/>
      <c r="B55" s="3" t="s">
        <v>35</v>
      </c>
      <c r="C55" s="4">
        <v>5877</v>
      </c>
      <c r="D55" s="5">
        <v>0.00015</v>
      </c>
      <c r="E55" s="17">
        <v>0</v>
      </c>
      <c r="F55" s="2"/>
      <c r="G55" s="26"/>
      <c r="H55" s="27"/>
      <c r="I55" s="66">
        <f t="shared" si="9"/>
        <v>5877</v>
      </c>
      <c r="J55" s="29"/>
      <c r="K55" s="65">
        <f t="shared" si="10"/>
        <v>0</v>
      </c>
      <c r="L55" s="1" t="str">
        <f t="shared" si="3"/>
        <v>SOLIDARIETA'</v>
      </c>
    </row>
    <row r="56" spans="1:12" s="1" customFormat="1" ht="24.75" customHeight="1">
      <c r="A56" s="2"/>
      <c r="B56" s="3" t="s">
        <v>36</v>
      </c>
      <c r="C56" s="4">
        <v>11649</v>
      </c>
      <c r="D56" s="5">
        <v>0.0003</v>
      </c>
      <c r="E56" s="17">
        <v>0</v>
      </c>
      <c r="F56" s="2"/>
      <c r="G56" s="26"/>
      <c r="H56" s="27"/>
      <c r="I56" s="66">
        <f t="shared" si="9"/>
        <v>11649</v>
      </c>
      <c r="J56" s="29"/>
      <c r="K56" s="65">
        <f t="shared" si="10"/>
        <v>0</v>
      </c>
      <c r="L56" s="1" t="str">
        <f t="shared" si="3"/>
        <v>IRS</v>
      </c>
    </row>
    <row r="57" spans="1:12" s="1" customFormat="1" ht="24.75" customHeight="1">
      <c r="A57" s="2"/>
      <c r="B57" s="3" t="s">
        <v>37</v>
      </c>
      <c r="C57" s="4">
        <v>16287</v>
      </c>
      <c r="D57" s="5">
        <v>0.00042</v>
      </c>
      <c r="E57" s="17">
        <v>0</v>
      </c>
      <c r="F57" s="2"/>
      <c r="G57" s="26"/>
      <c r="H57" s="27"/>
      <c r="I57" s="66">
        <f t="shared" si="9"/>
        <v>16287</v>
      </c>
      <c r="J57" s="29"/>
      <c r="K57" s="65">
        <f t="shared" si="10"/>
        <v>0</v>
      </c>
      <c r="L57" s="1" t="str">
        <f t="shared" si="3"/>
        <v>TERZO POLO</v>
      </c>
    </row>
    <row r="58" spans="1:12" s="1" customFormat="1" ht="24.75" customHeight="1">
      <c r="A58" s="2"/>
      <c r="B58" s="3" t="s">
        <v>38</v>
      </c>
      <c r="C58" s="6">
        <v>847</v>
      </c>
      <c r="D58" s="5">
        <v>2E-05</v>
      </c>
      <c r="E58" s="17">
        <v>0</v>
      </c>
      <c r="F58" s="2"/>
      <c r="G58" s="26"/>
      <c r="H58" s="27"/>
      <c r="I58" s="66">
        <f t="shared" si="9"/>
        <v>847</v>
      </c>
      <c r="J58" s="29"/>
      <c r="K58" s="65">
        <f t="shared" si="10"/>
        <v>0</v>
      </c>
      <c r="L58" s="1" t="str">
        <f t="shared" si="3"/>
        <v>LEGA SUD</v>
      </c>
    </row>
    <row r="59" spans="1:12" s="1" customFormat="1" ht="24.75" customHeight="1" thickBot="1">
      <c r="A59" s="7"/>
      <c r="B59" s="8"/>
      <c r="C59" s="9">
        <f aca="true" t="shared" si="11" ref="C59:H59">SUM(C47:C58)</f>
        <v>173263</v>
      </c>
      <c r="D59" s="9">
        <f t="shared" si="11"/>
        <v>0.00447</v>
      </c>
      <c r="E59" s="21">
        <f t="shared" si="11"/>
        <v>0</v>
      </c>
      <c r="F59" s="9">
        <f t="shared" si="11"/>
        <v>0</v>
      </c>
      <c r="G59" s="9">
        <f t="shared" si="11"/>
        <v>0</v>
      </c>
      <c r="H59" s="21">
        <f t="shared" si="11"/>
        <v>0</v>
      </c>
      <c r="I59" s="63">
        <f>C59+F59</f>
        <v>173263</v>
      </c>
      <c r="J59" s="63">
        <f>D59+G59</f>
        <v>0.00447</v>
      </c>
      <c r="K59" s="63">
        <f t="shared" si="10"/>
        <v>0</v>
      </c>
      <c r="L59" s="1">
        <f t="shared" si="3"/>
        <v>0</v>
      </c>
    </row>
    <row r="60" spans="1:12" s="1" customFormat="1" ht="24.75" customHeight="1" thickBot="1">
      <c r="A60" s="106" t="s">
        <v>42</v>
      </c>
      <c r="B60" s="107"/>
      <c r="C60" s="14">
        <v>38151407</v>
      </c>
      <c r="D60" s="15" t="s">
        <v>0</v>
      </c>
      <c r="E60" s="22">
        <v>617</v>
      </c>
      <c r="F60" s="62">
        <f aca="true" t="shared" si="12" ref="F60:K60">F22+F23+F59</f>
        <v>975414</v>
      </c>
      <c r="G60" s="62">
        <f t="shared" si="12"/>
        <v>82.99074999999999</v>
      </c>
      <c r="H60" s="62">
        <f t="shared" si="12"/>
        <v>12</v>
      </c>
      <c r="I60" s="62">
        <f t="shared" si="12"/>
        <v>39160988</v>
      </c>
      <c r="J60" s="62">
        <f t="shared" si="12"/>
        <v>0.00447</v>
      </c>
      <c r="K60" s="62">
        <f t="shared" si="12"/>
        <v>630</v>
      </c>
      <c r="L60" s="1">
        <f t="shared" si="3"/>
        <v>0</v>
      </c>
    </row>
    <row r="61" spans="1:6" ht="15" customHeight="1">
      <c r="A61" s="1"/>
      <c r="B61" s="1"/>
      <c r="C61" s="1"/>
      <c r="D61" s="1"/>
      <c r="E61" s="1"/>
      <c r="F61" s="1"/>
    </row>
    <row r="62" s="1" customFormat="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</sheetData>
  <mergeCells count="14">
    <mergeCell ref="A46:B46"/>
    <mergeCell ref="A60:B60"/>
    <mergeCell ref="A8:B8"/>
    <mergeCell ref="C6:E6"/>
    <mergeCell ref="F6:H6"/>
    <mergeCell ref="A23:B23"/>
    <mergeCell ref="C5:D5"/>
    <mergeCell ref="C2:D2"/>
    <mergeCell ref="C3:D3"/>
    <mergeCell ref="C4:D4"/>
    <mergeCell ref="A2:B2"/>
    <mergeCell ref="A3:B3"/>
    <mergeCell ref="A4:B4"/>
    <mergeCell ref="A5:B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::: Ministero dell'Interno ::: Risultati Elezioni Politiche</dc:title>
  <dc:subject/>
  <dc:creator>Dalessandro Giacomo</dc:creator>
  <cp:keywords/>
  <dc:description/>
  <cp:lastModifiedBy>Dalessandro Giacomo</cp:lastModifiedBy>
  <dcterms:created xsi:type="dcterms:W3CDTF">2006-04-13T03:55:39Z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